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ang\Desktop\formation MSP\fonctions excel\"/>
    </mc:Choice>
  </mc:AlternateContent>
  <xr:revisionPtr revIDLastSave="0" documentId="13_ncr:1_{2682EC76-8DD5-4AE9-91D9-421F79A1F400}" xr6:coauthVersionLast="47" xr6:coauthVersionMax="47" xr10:uidLastSave="{00000000-0000-0000-0000-000000000000}"/>
  <bookViews>
    <workbookView xWindow="-108" yWindow="-108" windowWidth="23256" windowHeight="13176" xr2:uid="{18B24503-C640-4876-A9E8-7B35F9CA762D}"/>
  </bookViews>
  <sheets>
    <sheet name="Bon commande" sheetId="1" r:id="rId1"/>
    <sheet name="Article" sheetId="2" r:id="rId2"/>
    <sheet name="Tableau Remise" sheetId="3" r:id="rId3"/>
    <sheet name="Listes" sheetId="5" r:id="rId4"/>
  </sheets>
  <definedNames>
    <definedName name="articles">Article!$A$2:$C$8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G5" i="1"/>
  <c r="H5" i="1" s="1"/>
  <c r="E5" i="1"/>
  <c r="H15" i="1"/>
  <c r="H13" i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H12" i="1" l="1"/>
  <c r="H14" i="1" s="1"/>
  <c r="H16" i="1" s="1"/>
</calcChain>
</file>

<file path=xl/sharedStrings.xml><?xml version="1.0" encoding="utf-8"?>
<sst xmlns="http://schemas.openxmlformats.org/spreadsheetml/2006/main" count="53" uniqueCount="37">
  <si>
    <t>Quantité</t>
  </si>
  <si>
    <t>Montant Total</t>
  </si>
  <si>
    <t>Prix Unitaire</t>
  </si>
  <si>
    <t>Designation</t>
  </si>
  <si>
    <t>CodeArticle</t>
  </si>
  <si>
    <t>TOTAL marchandise</t>
  </si>
  <si>
    <t>Remise</t>
  </si>
  <si>
    <t>TOTAL NET</t>
  </si>
  <si>
    <t>TVA</t>
  </si>
  <si>
    <t>Code  Article</t>
  </si>
  <si>
    <t>Désignation</t>
  </si>
  <si>
    <t>Disque Dur</t>
  </si>
  <si>
    <t>Lecteur de disquette</t>
  </si>
  <si>
    <t>Souris</t>
  </si>
  <si>
    <t>Clavier</t>
  </si>
  <si>
    <t>Alimentation</t>
  </si>
  <si>
    <t>Boitier ecran</t>
  </si>
  <si>
    <t>Ecran</t>
  </si>
  <si>
    <t>TOTAL HT</t>
  </si>
  <si>
    <t>Taux</t>
  </si>
  <si>
    <t>Client de passage</t>
  </si>
  <si>
    <t>Client régulier</t>
  </si>
  <si>
    <t>Client important</t>
  </si>
  <si>
    <t>Grossiste</t>
  </si>
  <si>
    <t>Très gros client</t>
  </si>
  <si>
    <t>Remise exceptionnelle</t>
  </si>
  <si>
    <t>TOTAL TTC</t>
  </si>
  <si>
    <t>Type remise</t>
  </si>
  <si>
    <t>TAUX  TVA</t>
  </si>
  <si>
    <t>1- Disque Dur</t>
  </si>
  <si>
    <t>3 - Souris</t>
  </si>
  <si>
    <t>2 - Lecteur de disquette</t>
  </si>
  <si>
    <t>4 - Clavier</t>
  </si>
  <si>
    <t>5 - Alimentation</t>
  </si>
  <si>
    <t>6 - Boitier ecran</t>
  </si>
  <si>
    <t>7 - Ecran</t>
  </si>
  <si>
    <t>Bon de commande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</si>
</sst>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3" fillId="0" borderId="7" xfId="0" applyFont="1" applyBorder="1"/>
    <xf numFmtId="0" fontId="2" fillId="0" borderId="0" xfId="0" applyFont="1"/>
    <xf numFmtId="0" fontId="5" fillId="5" borderId="1" xfId="0" applyFont="1" applyFill="1" applyBorder="1"/>
    <xf numFmtId="0" fontId="4" fillId="2" borderId="1" xfId="0" applyFont="1" applyFill="1" applyBorder="1"/>
    <xf numFmtId="9" fontId="4" fillId="2" borderId="1" xfId="0" applyNumberFormat="1" applyFont="1" applyFill="1" applyBorder="1"/>
    <xf numFmtId="2" fontId="6" fillId="4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/>
    <xf numFmtId="2" fontId="3" fillId="3" borderId="1" xfId="1" applyNumberFormat="1" applyFont="1" applyFill="1" applyBorder="1"/>
    <xf numFmtId="0" fontId="7" fillId="0" borderId="0" xfId="0" applyFont="1"/>
    <xf numFmtId="44" fontId="0" fillId="0" borderId="0" xfId="0" applyNumberFormat="1"/>
    <xf numFmtId="0" fontId="3" fillId="0" borderId="6" xfId="0" applyFont="1" applyBorder="1"/>
    <xf numFmtId="10" fontId="3" fillId="0" borderId="7" xfId="0" applyNumberFormat="1" applyFont="1" applyBorder="1"/>
    <xf numFmtId="0" fontId="0" fillId="0" borderId="0" xfId="0" applyBorder="1"/>
    <xf numFmtId="0" fontId="4" fillId="7" borderId="3" xfId="0" applyFont="1" applyFill="1" applyBorder="1" applyAlignment="1">
      <alignment horizontal="right"/>
    </xf>
    <xf numFmtId="0" fontId="4" fillId="7" borderId="4" xfId="0" applyFont="1" applyFill="1" applyBorder="1" applyAlignment="1">
      <alignment horizontal="right"/>
    </xf>
    <xf numFmtId="0" fontId="4" fillId="7" borderId="0" xfId="0" applyFont="1" applyFill="1"/>
    <xf numFmtId="0" fontId="4" fillId="7" borderId="7" xfId="0" applyFont="1" applyFill="1" applyBorder="1"/>
    <xf numFmtId="44" fontId="8" fillId="0" borderId="1" xfId="1" applyFont="1" applyBorder="1"/>
    <xf numFmtId="0" fontId="8" fillId="0" borderId="1" xfId="0" applyFont="1" applyBorder="1"/>
    <xf numFmtId="10" fontId="8" fillId="0" borderId="1" xfId="1" applyNumberFormat="1" applyFont="1" applyBorder="1"/>
    <xf numFmtId="164" fontId="8" fillId="0" borderId="1" xfId="0" applyNumberFormat="1" applyFont="1" applyBorder="1"/>
    <xf numFmtId="0" fontId="8" fillId="0" borderId="9" xfId="0" applyFont="1" applyBorder="1"/>
    <xf numFmtId="0" fontId="8" fillId="0" borderId="0" xfId="0" applyFont="1"/>
    <xf numFmtId="0" fontId="8" fillId="0" borderId="6" xfId="0" applyFont="1" applyBorder="1"/>
    <xf numFmtId="0" fontId="8" fillId="0" borderId="7" xfId="0" applyFont="1" applyBorder="1"/>
    <xf numFmtId="0" fontId="3" fillId="0" borderId="9" xfId="0" applyFont="1" applyFill="1" applyBorder="1"/>
    <xf numFmtId="44" fontId="9" fillId="0" borderId="1" xfId="1" applyFont="1" applyBorder="1"/>
    <xf numFmtId="0" fontId="8" fillId="6" borderId="10" xfId="0" applyFont="1" applyFill="1" applyBorder="1"/>
    <xf numFmtId="0" fontId="8" fillId="6" borderId="8" xfId="0" applyFont="1" applyFill="1" applyBorder="1"/>
    <xf numFmtId="0" fontId="10" fillId="0" borderId="0" xfId="0" applyFont="1" applyAlignment="1">
      <alignment horizontal="center"/>
    </xf>
    <xf numFmtId="0" fontId="0" fillId="6" borderId="8" xfId="0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  <color rgb="FFFF00FF"/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382CF-01AD-49C6-A4F0-E392E52BAC58}">
  <dimension ref="A2:I20"/>
  <sheetViews>
    <sheetView tabSelected="1" workbookViewId="0">
      <selection activeCell="O8" sqref="O8"/>
    </sheetView>
  </sheetViews>
  <sheetFormatPr baseColWidth="10" defaultRowHeight="14.4" x14ac:dyDescent="0.3"/>
  <cols>
    <col min="1" max="1" width="24.33203125" bestFit="1" customWidth="1"/>
    <col min="2" max="2" width="2.33203125" customWidth="1"/>
    <col min="3" max="3" width="22.109375" bestFit="1" customWidth="1"/>
    <col min="4" max="4" width="2.44140625" customWidth="1"/>
    <col min="5" max="5" width="17.33203125" bestFit="1" customWidth="1"/>
    <col min="6" max="6" width="17.109375" bestFit="1" customWidth="1"/>
    <col min="7" max="7" width="15.5546875" bestFit="1" customWidth="1"/>
    <col min="8" max="8" width="18" bestFit="1" customWidth="1"/>
  </cols>
  <sheetData>
    <row r="2" spans="1:9" ht="25.8" x14ac:dyDescent="0.5">
      <c r="C2" s="33" t="s">
        <v>36</v>
      </c>
      <c r="D2" s="33"/>
      <c r="E2" s="33"/>
      <c r="F2" s="33"/>
      <c r="G2" s="33"/>
      <c r="H2" s="33"/>
    </row>
    <row r="4" spans="1:9" ht="18" x14ac:dyDescent="0.35">
      <c r="A4" s="36" t="s">
        <v>6</v>
      </c>
      <c r="B4" s="34"/>
      <c r="C4" s="36" t="s">
        <v>4</v>
      </c>
      <c r="D4" s="35"/>
      <c r="E4" s="37" t="s">
        <v>3</v>
      </c>
      <c r="F4" s="37" t="s">
        <v>0</v>
      </c>
      <c r="G4" s="37" t="s">
        <v>2</v>
      </c>
      <c r="H4" s="37" t="s">
        <v>1</v>
      </c>
    </row>
    <row r="5" spans="1:9" ht="18" x14ac:dyDescent="0.35">
      <c r="A5" s="29" t="s">
        <v>25</v>
      </c>
      <c r="B5" s="31"/>
      <c r="C5" s="25" t="s">
        <v>30</v>
      </c>
      <c r="D5" s="32"/>
      <c r="E5" s="22" t="str">
        <f>IFERROR(VLOOKUP(C5,Article!$A$2:$C$8,2,0),"")</f>
        <v>Souris</v>
      </c>
      <c r="F5" s="22">
        <v>20</v>
      </c>
      <c r="G5" s="24">
        <f>IFERROR(VLOOKUP(C5,Article!$A$2:$C$8,3,0),"")</f>
        <v>100</v>
      </c>
      <c r="H5" s="21">
        <f>IF(OR(F5="",G5=""),"",G5*F5)</f>
        <v>2000</v>
      </c>
    </row>
    <row r="6" spans="1:9" ht="15.6" x14ac:dyDescent="0.3">
      <c r="A6" s="26"/>
      <c r="B6" s="26"/>
      <c r="C6" s="25" t="s">
        <v>32</v>
      </c>
      <c r="D6" s="32"/>
      <c r="E6" s="22" t="str">
        <f>IFERROR(VLOOKUP(C6,Article!$A$2:$C$8,2,0),"")</f>
        <v>Clavier</v>
      </c>
      <c r="F6" s="22">
        <v>10</v>
      </c>
      <c r="G6" s="24">
        <f>IFERROR(VLOOKUP(C6,Article!$A$2:$C$8,3,0),"")</f>
        <v>250</v>
      </c>
      <c r="H6" s="21">
        <f t="shared" ref="H6:H11" si="0">IF(OR(F6="",G6=""),"",G6*F6)</f>
        <v>2500</v>
      </c>
    </row>
    <row r="7" spans="1:9" ht="15.6" x14ac:dyDescent="0.3">
      <c r="A7" s="26"/>
      <c r="B7" s="26"/>
      <c r="C7" s="25" t="s">
        <v>31</v>
      </c>
      <c r="D7" s="32"/>
      <c r="E7" s="22" t="str">
        <f>IFERROR(VLOOKUP(C7,Article!$A$2:$C$8,2,0),"")</f>
        <v>Lecteur de disquette</v>
      </c>
      <c r="F7" s="22">
        <v>15</v>
      </c>
      <c r="G7" s="24">
        <f>IFERROR(VLOOKUP(C7,Article!$A$2:$C$8,3,0),"")</f>
        <v>300</v>
      </c>
      <c r="H7" s="21">
        <f t="shared" si="0"/>
        <v>4500</v>
      </c>
    </row>
    <row r="8" spans="1:9" ht="15.6" x14ac:dyDescent="0.3">
      <c r="A8" s="26"/>
      <c r="B8" s="26"/>
      <c r="C8" s="25" t="s">
        <v>33</v>
      </c>
      <c r="D8" s="32"/>
      <c r="E8" s="22" t="str">
        <f>IFERROR(VLOOKUP(C8,Article!$A$2:$C$8,2,0),"")</f>
        <v>Alimentation</v>
      </c>
      <c r="F8" s="22">
        <v>5</v>
      </c>
      <c r="G8" s="24">
        <f>IFERROR(VLOOKUP(C8,Article!$A$2:$C$8,3,0),"")</f>
        <v>500</v>
      </c>
      <c r="H8" s="21">
        <f t="shared" si="0"/>
        <v>2500</v>
      </c>
    </row>
    <row r="9" spans="1:9" ht="15.6" x14ac:dyDescent="0.3">
      <c r="A9" s="26"/>
      <c r="B9" s="26"/>
      <c r="C9" s="25" t="s">
        <v>35</v>
      </c>
      <c r="D9" s="32"/>
      <c r="E9" s="22" t="str">
        <f>IFERROR(VLOOKUP(C9,Article!$A$2:$C$8,2,0),"")</f>
        <v>Ecran</v>
      </c>
      <c r="F9" s="22">
        <v>15</v>
      </c>
      <c r="G9" s="24">
        <f>IFERROR(VLOOKUP(C9,Article!$A$2:$C$8,3,0),"")</f>
        <v>1700</v>
      </c>
      <c r="H9" s="21">
        <f t="shared" si="0"/>
        <v>25500</v>
      </c>
    </row>
    <row r="10" spans="1:9" ht="15.6" x14ac:dyDescent="0.3">
      <c r="A10" s="26"/>
      <c r="B10" s="26"/>
      <c r="C10" s="25" t="s">
        <v>29</v>
      </c>
      <c r="D10" s="32"/>
      <c r="E10" s="22" t="str">
        <f>IFERROR(VLOOKUP(C10,Article!$A$2:$C$8,2,0),"")</f>
        <v>Disque Dur</v>
      </c>
      <c r="F10" s="22">
        <v>30</v>
      </c>
      <c r="G10" s="24">
        <f>IFERROR(VLOOKUP(C10,Article!$A$2:$C$8,3,0),"")</f>
        <v>2000</v>
      </c>
      <c r="H10" s="21">
        <f t="shared" si="0"/>
        <v>60000</v>
      </c>
    </row>
    <row r="11" spans="1:9" ht="15.6" x14ac:dyDescent="0.3">
      <c r="A11" s="27"/>
      <c r="B11" s="28"/>
      <c r="C11" s="25" t="s">
        <v>34</v>
      </c>
      <c r="D11" s="32"/>
      <c r="E11" s="22" t="str">
        <f>IFERROR(VLOOKUP(C11,Article!$A$2:$C$8,2,0),"")</f>
        <v>Boitier ecran</v>
      </c>
      <c r="F11" s="22">
        <v>20</v>
      </c>
      <c r="G11" s="24">
        <f>IFERROR(VLOOKUP(C11,Article!$A$2:$C$8,3,0),"")</f>
        <v>500</v>
      </c>
      <c r="H11" s="21">
        <f t="shared" si="0"/>
        <v>10000</v>
      </c>
    </row>
    <row r="12" spans="1:9" ht="18" x14ac:dyDescent="0.35">
      <c r="C12" s="1"/>
      <c r="D12" s="2"/>
      <c r="E12" s="2"/>
      <c r="F12" s="17" t="s">
        <v>5</v>
      </c>
      <c r="G12" s="18"/>
      <c r="H12" s="21">
        <f>SUM(H5:H11)</f>
        <v>107000</v>
      </c>
    </row>
    <row r="13" spans="1:9" ht="18" x14ac:dyDescent="0.35">
      <c r="C13" s="3"/>
      <c r="D13" s="16"/>
      <c r="F13" s="19"/>
      <c r="G13" s="19" t="s">
        <v>6</v>
      </c>
      <c r="H13" s="22">
        <f>IFERROR(VLOOKUP(A5,'Tableau Remise'!$A$1:$B$7,2,0),"")</f>
        <v>0.15</v>
      </c>
    </row>
    <row r="14" spans="1:9" ht="18" x14ac:dyDescent="0.35">
      <c r="C14" s="3"/>
      <c r="D14" s="16"/>
      <c r="F14" s="19"/>
      <c r="G14" s="19" t="s">
        <v>7</v>
      </c>
      <c r="H14" s="21">
        <f>IFERROR(IF(H13=0,H12,H12-(H12*H13)),"")</f>
        <v>90950</v>
      </c>
    </row>
    <row r="15" spans="1:9" ht="18" x14ac:dyDescent="0.35">
      <c r="C15" s="3"/>
      <c r="D15" s="16"/>
      <c r="F15" s="19"/>
      <c r="G15" s="19" t="s">
        <v>8</v>
      </c>
      <c r="H15" s="23">
        <f>E16</f>
        <v>0.2</v>
      </c>
      <c r="I15" s="13"/>
    </row>
    <row r="16" spans="1:9" ht="18" x14ac:dyDescent="0.35">
      <c r="C16" s="14" t="s">
        <v>28</v>
      </c>
      <c r="D16" s="4"/>
      <c r="E16" s="15">
        <v>0.2</v>
      </c>
      <c r="F16" s="20"/>
      <c r="G16" s="20" t="s">
        <v>26</v>
      </c>
      <c r="H16" s="30">
        <f>IFERROR(H14*H15+H14,"")</f>
        <v>109140</v>
      </c>
    </row>
    <row r="20" spans="7:7" x14ac:dyDescent="0.3">
      <c r="G20" s="5"/>
    </row>
  </sheetData>
  <protectedRanges>
    <protectedRange sqref="A5" name="Plage3"/>
    <protectedRange sqref="C5:D11" name="Plage1"/>
    <protectedRange sqref="F5:F11" name="Plage2"/>
  </protectedRanges>
  <mergeCells count="2">
    <mergeCell ref="F12:G12"/>
    <mergeCell ref="C2:H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5CAAE28-9238-4FC5-904F-F4CB5FB21C81}">
          <x14:formula1>
            <xm:f>Listes!$A$2:$A$7</xm:f>
          </x14:formula1>
          <xm:sqref>K4 A5:B11</xm:sqref>
        </x14:dataValidation>
        <x14:dataValidation type="list" allowBlank="1" showInputMessage="1" showErrorMessage="1" xr:uid="{99DF9811-8B80-4965-9D90-75822E69C4F4}">
          <x14:formula1>
            <xm:f>Article!$A$2:$A$8</xm:f>
          </x14:formula1>
          <xm:sqref>C5:C11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BDEFF-DDE3-457B-A9F5-03992295DE99}">
  <dimension ref="A1:C8"/>
  <sheetViews>
    <sheetView workbookViewId="0"/>
  </sheetViews>
  <sheetFormatPr baseColWidth="10" defaultRowHeight="14.4" x14ac:dyDescent="0.3"/>
  <cols>
    <col min="1" max="1" width="17.21875" bestFit="1" customWidth="1"/>
    <col min="2" max="2" width="22.109375" bestFit="1" customWidth="1"/>
    <col min="3" max="3" width="16.6640625" bestFit="1" customWidth="1"/>
  </cols>
  <sheetData>
    <row r="1" spans="1:3" ht="21" x14ac:dyDescent="0.4">
      <c r="A1" s="9" t="s">
        <v>9</v>
      </c>
      <c r="B1" s="9" t="s">
        <v>10</v>
      </c>
      <c r="C1" s="9" t="s">
        <v>2</v>
      </c>
    </row>
    <row r="2" spans="1:3" ht="18" x14ac:dyDescent="0.35">
      <c r="A2" s="10" t="s">
        <v>29</v>
      </c>
      <c r="B2" s="10" t="s">
        <v>11</v>
      </c>
      <c r="C2" s="11">
        <v>2000</v>
      </c>
    </row>
    <row r="3" spans="1:3" ht="18" x14ac:dyDescent="0.35">
      <c r="A3" s="10" t="s">
        <v>31</v>
      </c>
      <c r="B3" s="10" t="s">
        <v>12</v>
      </c>
      <c r="C3" s="11">
        <v>300</v>
      </c>
    </row>
    <row r="4" spans="1:3" ht="18" x14ac:dyDescent="0.35">
      <c r="A4" s="10" t="s">
        <v>30</v>
      </c>
      <c r="B4" s="10" t="s">
        <v>13</v>
      </c>
      <c r="C4" s="11">
        <v>100</v>
      </c>
    </row>
    <row r="5" spans="1:3" ht="18" x14ac:dyDescent="0.35">
      <c r="A5" s="10" t="s">
        <v>32</v>
      </c>
      <c r="B5" s="10" t="s">
        <v>14</v>
      </c>
      <c r="C5" s="11">
        <v>250</v>
      </c>
    </row>
    <row r="6" spans="1:3" ht="18" x14ac:dyDescent="0.35">
      <c r="A6" s="10" t="s">
        <v>33</v>
      </c>
      <c r="B6" s="10" t="s">
        <v>15</v>
      </c>
      <c r="C6" s="11">
        <v>500</v>
      </c>
    </row>
    <row r="7" spans="1:3" ht="18" x14ac:dyDescent="0.35">
      <c r="A7" s="10" t="s">
        <v>34</v>
      </c>
      <c r="B7" s="10" t="s">
        <v>16</v>
      </c>
      <c r="C7" s="11">
        <v>500</v>
      </c>
    </row>
    <row r="8" spans="1:3" ht="18" x14ac:dyDescent="0.35">
      <c r="A8" s="10" t="s">
        <v>35</v>
      </c>
      <c r="B8" s="10" t="s">
        <v>17</v>
      </c>
      <c r="C8" s="11">
        <v>1700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EC48-AF05-4748-BDF1-7325F21357B4}">
  <dimension ref="A1:B7"/>
  <sheetViews>
    <sheetView workbookViewId="0"/>
  </sheetViews>
  <sheetFormatPr baseColWidth="10" defaultRowHeight="14.4" x14ac:dyDescent="0.3"/>
  <cols>
    <col min="1" max="1" width="24.33203125" bestFit="1" customWidth="1"/>
  </cols>
  <sheetData>
    <row r="1" spans="1:2" ht="21" x14ac:dyDescent="0.4">
      <c r="A1" s="6" t="s">
        <v>18</v>
      </c>
      <c r="B1" s="6" t="s">
        <v>19</v>
      </c>
    </row>
    <row r="2" spans="1:2" ht="18" x14ac:dyDescent="0.35">
      <c r="A2" s="7" t="s">
        <v>20</v>
      </c>
      <c r="B2" s="8">
        <v>0</v>
      </c>
    </row>
    <row r="3" spans="1:2" ht="18" x14ac:dyDescent="0.35">
      <c r="A3" s="7" t="s">
        <v>21</v>
      </c>
      <c r="B3" s="8">
        <v>0.05</v>
      </c>
    </row>
    <row r="4" spans="1:2" ht="18" x14ac:dyDescent="0.35">
      <c r="A4" s="7" t="s">
        <v>22</v>
      </c>
      <c r="B4" s="8">
        <v>7.0000000000000007E-2</v>
      </c>
    </row>
    <row r="5" spans="1:2" ht="18" x14ac:dyDescent="0.35">
      <c r="A5" s="7" t="s">
        <v>23</v>
      </c>
      <c r="B5" s="8">
        <v>0.1</v>
      </c>
    </row>
    <row r="6" spans="1:2" ht="18" x14ac:dyDescent="0.35">
      <c r="A6" s="7" t="s">
        <v>24</v>
      </c>
      <c r="B6" s="8">
        <v>0.12</v>
      </c>
    </row>
    <row r="7" spans="1:2" ht="18" x14ac:dyDescent="0.35">
      <c r="A7" s="7" t="s">
        <v>25</v>
      </c>
      <c r="B7" s="8">
        <v>0.15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4571-C4E6-4499-BDF8-4E88330AC5C6}">
  <dimension ref="A1:A7"/>
  <sheetViews>
    <sheetView workbookViewId="0"/>
  </sheetViews>
  <sheetFormatPr baseColWidth="10" defaultRowHeight="14.4" x14ac:dyDescent="0.3"/>
  <cols>
    <col min="1" max="1" width="25.5546875" bestFit="1" customWidth="1"/>
  </cols>
  <sheetData>
    <row r="1" spans="1:1" ht="21" x14ac:dyDescent="0.4">
      <c r="A1" s="12" t="s">
        <v>27</v>
      </c>
    </row>
    <row r="2" spans="1:1" ht="18" x14ac:dyDescent="0.35">
      <c r="A2" s="7" t="s">
        <v>20</v>
      </c>
    </row>
    <row r="3" spans="1:1" ht="18" x14ac:dyDescent="0.35">
      <c r="A3" s="7" t="s">
        <v>21</v>
      </c>
    </row>
    <row r="4" spans="1:1" ht="18" x14ac:dyDescent="0.35">
      <c r="A4" s="7" t="s">
        <v>22</v>
      </c>
    </row>
    <row r="5" spans="1:1" ht="18" x14ac:dyDescent="0.35">
      <c r="A5" s="7" t="s">
        <v>23</v>
      </c>
    </row>
    <row r="6" spans="1:1" ht="18" x14ac:dyDescent="0.35">
      <c r="A6" s="7" t="s">
        <v>24</v>
      </c>
    </row>
    <row r="7" spans="1:1" ht="18" x14ac:dyDescent="0.35">
      <c r="A7" s="7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Bon commande</vt:lpstr>
      <vt:lpstr>Article</vt:lpstr>
      <vt:lpstr>Tableau Remise</vt:lpstr>
      <vt:lpstr>Listes</vt:lpstr>
      <vt:lpstr>articles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guillemet</dc:creator>
  <cp:lastModifiedBy>jean guillemet</cp:lastModifiedBy>
  <dcterms:created xsi:type="dcterms:W3CDTF">2024-12-13T14:38:02Z</dcterms:created>
  <dcterms:modified xsi:type="dcterms:W3CDTF">2024-12-18T15:30:18Z</dcterms:modified>
</cp:coreProperties>
</file>